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sta\Desktop\TID 2025  68\"/>
    </mc:Choice>
  </mc:AlternateContent>
  <xr:revisionPtr revIDLastSave="0" documentId="8_{FE661138-250B-4D25-988C-E215B066E481}" xr6:coauthVersionLast="47" xr6:coauthVersionMax="47" xr10:uidLastSave="{00000000-0000-0000-0000-000000000000}"/>
  <bookViews>
    <workbookView xWindow="-93" yWindow="-93" windowWidth="21520" windowHeight="11586" xr2:uid="{D22296FF-AFA7-46A8-AAAD-0F246D892DF1}"/>
  </bookViews>
  <sheets>
    <sheet name="Hárok1" sheetId="1" r:id="rId1"/>
  </sheets>
  <definedNames>
    <definedName name="_xlnm.Print_Area" localSheetId="0">Hárok1!$C$4:$P$68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9" i="1"/>
  <c r="D25" i="1"/>
  <c r="K35" i="1"/>
  <c r="O8" i="1" l="1"/>
  <c r="C8" i="1"/>
  <c r="C9" i="1" s="1"/>
  <c r="C11" i="1" s="1"/>
  <c r="O55" i="1"/>
  <c r="O54" i="1"/>
  <c r="O53" i="1"/>
  <c r="O52" i="1"/>
  <c r="O51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2" i="1"/>
  <c r="O31" i="1"/>
  <c r="O30" i="1"/>
  <c r="O28" i="1"/>
  <c r="O27" i="1"/>
  <c r="O26" i="1"/>
  <c r="O22" i="1"/>
  <c r="O19" i="1"/>
  <c r="O18" i="1"/>
  <c r="H65" i="1"/>
  <c r="H64" i="1"/>
  <c r="H63" i="1"/>
  <c r="H61" i="1"/>
  <c r="H59" i="1"/>
  <c r="H55" i="1"/>
  <c r="H51" i="1"/>
  <c r="H49" i="1"/>
  <c r="H45" i="1"/>
  <c r="H43" i="1"/>
  <c r="H40" i="1"/>
  <c r="H39" i="1"/>
  <c r="H36" i="1"/>
  <c r="H34" i="1"/>
  <c r="H30" i="1"/>
  <c r="H25" i="1"/>
  <c r="H21" i="1"/>
  <c r="H19" i="1"/>
  <c r="H17" i="1"/>
  <c r="H13" i="1"/>
  <c r="H9" i="1"/>
  <c r="C12" i="1" l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6" i="1" l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1" i="1" s="1"/>
  <c r="C52" i="1" s="1"/>
  <c r="C53" i="1" s="1"/>
  <c r="C54" i="1" s="1"/>
  <c r="C55" i="1" s="1"/>
  <c r="C25" i="1"/>
  <c r="C56" i="1" l="1"/>
  <c r="C57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J8" i="1" s="1"/>
  <c r="J9" i="1" s="1"/>
  <c r="J11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5" i="1" s="1"/>
  <c r="J26" i="1" s="1"/>
  <c r="J27" i="1" s="1"/>
  <c r="J28" i="1" s="1"/>
  <c r="J29" i="1" s="1"/>
  <c r="J30" i="1" s="1"/>
  <c r="J31" i="1" s="1"/>
  <c r="J32" i="1" s="1"/>
  <c r="J33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l="1"/>
  <c r="J46" i="1" s="1"/>
  <c r="J47" i="1" s="1"/>
  <c r="J48" i="1" s="1"/>
  <c r="J49" i="1" s="1"/>
  <c r="J51" i="1" s="1"/>
  <c r="J52" i="1" s="1"/>
  <c r="J53" i="1" s="1"/>
  <c r="J54" i="1" s="1"/>
  <c r="J55" i="1" s="1"/>
  <c r="J56" i="1" s="1"/>
</calcChain>
</file>

<file path=xl/sharedStrings.xml><?xml version="1.0" encoding="utf-8"?>
<sst xmlns="http://schemas.openxmlformats.org/spreadsheetml/2006/main" count="290" uniqueCount="131">
  <si>
    <t>So</t>
  </si>
  <si>
    <t>P</t>
  </si>
  <si>
    <t>Ne</t>
  </si>
  <si>
    <t>Priehrada Vohburg</t>
  </si>
  <si>
    <t>Nemecko</t>
  </si>
  <si>
    <t>Po</t>
  </si>
  <si>
    <t>MOHÁCS</t>
  </si>
  <si>
    <t>KELHEIM</t>
  </si>
  <si>
    <t>L</t>
  </si>
  <si>
    <t>Priehrada Bad Abbach</t>
  </si>
  <si>
    <t>Ut</t>
  </si>
  <si>
    <t>L/P</t>
  </si>
  <si>
    <t>Priehrada Regensburg alebo šmykľavka</t>
  </si>
  <si>
    <t>Priehrada Geisling alebo prenáška</t>
  </si>
  <si>
    <t>Priehrada Straubing alebo šmykľavka</t>
  </si>
  <si>
    <r>
      <t>REGENSBURG</t>
    </r>
    <r>
      <rPr>
        <sz val="10"/>
        <color theme="1"/>
        <rFont val="Arial"/>
        <family val="2"/>
        <charset val="238"/>
      </rPr>
      <t xml:space="preserve"> - Ruderklub</t>
    </r>
  </si>
  <si>
    <r>
      <t>STRAUBING</t>
    </r>
    <r>
      <rPr>
        <sz val="10"/>
        <color theme="1"/>
        <rFont val="Arial"/>
        <family val="2"/>
        <charset val="238"/>
      </rPr>
      <t xml:space="preserve"> - Straubinger Kanu-Club</t>
    </r>
  </si>
  <si>
    <t>voľný deň</t>
  </si>
  <si>
    <t>St</t>
  </si>
  <si>
    <t>Št</t>
  </si>
  <si>
    <t>WINZER</t>
  </si>
  <si>
    <t>Pi</t>
  </si>
  <si>
    <t>Priehrada Kachlet alebo prenáška</t>
  </si>
  <si>
    <t>ERLAU</t>
  </si>
  <si>
    <t>Rakúsko</t>
  </si>
  <si>
    <t>INZELL</t>
  </si>
  <si>
    <t>Priehrada Aschach</t>
  </si>
  <si>
    <t>Priehrada Aschach - prenáška</t>
  </si>
  <si>
    <t>Šmykľavka alebo prenáška Bad Abbach</t>
  </si>
  <si>
    <t>Priehrada Jochenstein alebo prenáška</t>
  </si>
  <si>
    <t>Priehrada Ottensheim</t>
  </si>
  <si>
    <t>Priehrada Ottensheim - prenáška</t>
  </si>
  <si>
    <r>
      <t>LINZ</t>
    </r>
    <r>
      <rPr>
        <sz val="10"/>
        <color theme="1"/>
        <rFont val="Arial"/>
        <family val="2"/>
        <charset val="238"/>
      </rPr>
      <t xml:space="preserve"> - Ruder und Kanu-Club</t>
    </r>
  </si>
  <si>
    <t>Priehrada Abwinden-Asten alebo prenáška</t>
  </si>
  <si>
    <t>Priehrada Walsee - prenáška</t>
  </si>
  <si>
    <t>Priehrada Walsee</t>
  </si>
  <si>
    <t>WALSEE</t>
  </si>
  <si>
    <t>Priehrada Ybbs - Persenbeug</t>
  </si>
  <si>
    <t>YBBS</t>
  </si>
  <si>
    <t>Priehrada Melk - prenáška</t>
  </si>
  <si>
    <t>Priehrada Melk</t>
  </si>
  <si>
    <t>AGGSBACH - MARKT</t>
  </si>
  <si>
    <t>MAUTERN</t>
  </si>
  <si>
    <t>Priehrada Altenwörth - prenáška</t>
  </si>
  <si>
    <t>Priehrada Altenwörth</t>
  </si>
  <si>
    <t>TULLN</t>
  </si>
  <si>
    <t>WIEN - Donauinsel</t>
  </si>
  <si>
    <t>Priehrada Freudenau - prenáška</t>
  </si>
  <si>
    <t>Priehrada Freudenau</t>
  </si>
  <si>
    <t>HAINBURG</t>
  </si>
  <si>
    <t>Slovensko</t>
  </si>
  <si>
    <t>BRATISLAVA</t>
  </si>
  <si>
    <t>Priehrada Čunovo - prenáška</t>
  </si>
  <si>
    <t>GABČÍKOVO</t>
  </si>
  <si>
    <t>Maďarsko</t>
  </si>
  <si>
    <t>VISEGRÁD</t>
  </si>
  <si>
    <r>
      <t xml:space="preserve">BUDAPEST </t>
    </r>
    <r>
      <rPr>
        <sz val="10"/>
        <color theme="1"/>
        <rFont val="Arial"/>
        <family val="2"/>
        <charset val="238"/>
      </rPr>
      <t>Szentendre rameno Dunaja</t>
    </r>
  </si>
  <si>
    <t>SZÁZHALOMBATTA</t>
  </si>
  <si>
    <t>DUNAÚJVÁROS</t>
  </si>
  <si>
    <t>PAKS</t>
  </si>
  <si>
    <t>48+2</t>
  </si>
  <si>
    <t>2+31</t>
  </si>
  <si>
    <t>Srbsko</t>
  </si>
  <si>
    <t>APATIN (Апатин)</t>
  </si>
  <si>
    <t>Chorvátsko</t>
  </si>
  <si>
    <t>BOROVO</t>
  </si>
  <si>
    <t>BAČKA PALANKA (Бачка Паланка)</t>
  </si>
  <si>
    <t>Bager 1,5 km kanál</t>
  </si>
  <si>
    <t>1,5+18,2</t>
  </si>
  <si>
    <t>BANOŠTOR (Баноштор)</t>
  </si>
  <si>
    <t>NOVI SAD (Нови Сад)</t>
  </si>
  <si>
    <t>Pláž pred mostom - 100 m kanál naspäť</t>
  </si>
  <si>
    <t>BELEHRAD (Београд)</t>
  </si>
  <si>
    <t>SMEDEREVO (Смедерево)</t>
  </si>
  <si>
    <t>KOSTOLAC (Костолац)</t>
  </si>
  <si>
    <t>VELIKO GRADIŠTE (Велико Градиштe)</t>
  </si>
  <si>
    <t>DOBRA (Добра)</t>
  </si>
  <si>
    <t>DONJI MILANOVAC (Доњи Милановац)</t>
  </si>
  <si>
    <t>TEKIJA (Текија)</t>
  </si>
  <si>
    <t>BRZA PALANKA (Брза Паланка)</t>
  </si>
  <si>
    <t>Bulharsko</t>
  </si>
  <si>
    <t>NOVO SELO (Ново село)</t>
  </si>
  <si>
    <t>VIDIN (Видин)</t>
  </si>
  <si>
    <t>LOM (Лом)</t>
  </si>
  <si>
    <t>KOZLODUJ (Козлодуй)</t>
  </si>
  <si>
    <t>OSTROV (Octpob)</t>
  </si>
  <si>
    <t>NIKOPOL (Никопол)</t>
  </si>
  <si>
    <t>SVIŠTOV (Свищов)</t>
  </si>
  <si>
    <t>RJACHOVO (Ряхово)</t>
  </si>
  <si>
    <t>TUTRAKAN (Тутракан)</t>
  </si>
  <si>
    <t>VETREN (Ветрен)</t>
  </si>
  <si>
    <t>SILISTRA (Силистра)</t>
  </si>
  <si>
    <t>Rumunsko</t>
  </si>
  <si>
    <t>SEIMENI</t>
  </si>
  <si>
    <t>1,5 km za Dunajským mostom</t>
  </si>
  <si>
    <r>
      <t xml:space="preserve">INGOLSTADT, </t>
    </r>
    <r>
      <rPr>
        <sz val="10"/>
        <color theme="1"/>
        <rFont val="Arial"/>
        <family val="2"/>
        <charset val="238"/>
      </rPr>
      <t>Otvorenie o 18:00</t>
    </r>
  </si>
  <si>
    <t>Priehrada Đjerdap II</t>
  </si>
  <si>
    <t>STĂNCUŢA</t>
  </si>
  <si>
    <t>BRĂILA</t>
  </si>
  <si>
    <t>DUNĂRENI</t>
  </si>
  <si>
    <t>HÂRŞOVA</t>
  </si>
  <si>
    <t>Povinnosť niesť na lodi srbskú vlajku ! (K dispozícii pred vstupom od srbskej delegácie)</t>
  </si>
  <si>
    <t>53+3</t>
  </si>
  <si>
    <t>Bajkal (Байкал)</t>
  </si>
  <si>
    <t>Stalpišče (Стълпище)</t>
  </si>
  <si>
    <r>
      <t>KUSJAK (Kycjak)</t>
    </r>
    <r>
      <rPr>
        <sz val="10"/>
        <color theme="1"/>
        <rFont val="Arial"/>
        <family val="2"/>
        <charset val="238"/>
      </rPr>
      <t xml:space="preserve"> - pláž</t>
    </r>
  </si>
  <si>
    <r>
      <t>KLADOVO (Кладово)</t>
    </r>
    <r>
      <rPr>
        <sz val="10"/>
        <color theme="1"/>
        <rFont val="Arial"/>
        <family val="2"/>
        <charset val="238"/>
      </rPr>
      <t xml:space="preserve"> - pláž</t>
    </r>
  </si>
  <si>
    <t>Kanál 3,4 km</t>
  </si>
  <si>
    <t>Priehrada Đjerdap I, strana bude oznámená</t>
  </si>
  <si>
    <t xml:space="preserve">Nemecko: </t>
  </si>
  <si>
    <t xml:space="preserve">Rakúsko: </t>
  </si>
  <si>
    <r>
      <t>Slovensko:</t>
    </r>
    <r>
      <rPr>
        <sz val="9"/>
        <color theme="1"/>
        <rFont val="Arial"/>
        <family val="2"/>
        <charset val="238"/>
      </rPr>
      <t xml:space="preserve"> Čunovo 10:00 alebo 11:00</t>
    </r>
  </si>
  <si>
    <t>45+1,5</t>
  </si>
  <si>
    <t>STARI SLANKAMEN (Ctapи Сланкамен)</t>
  </si>
  <si>
    <t>20,3+3,4</t>
  </si>
  <si>
    <t>3,4+36</t>
  </si>
  <si>
    <t>Buda ostrov, vpravo; (do tábora 1 km)</t>
  </si>
  <si>
    <r>
      <t xml:space="preserve">BAJA </t>
    </r>
    <r>
      <rPr>
        <sz val="10"/>
        <color theme="1"/>
        <rFont val="Arial"/>
        <family val="2"/>
        <charset val="238"/>
      </rPr>
      <t>(Sugovica - prítok; 2 km proti prúdu)</t>
    </r>
  </si>
  <si>
    <r>
      <t>KOMÁRNO</t>
    </r>
    <r>
      <rPr>
        <sz val="10"/>
        <color theme="1"/>
        <rFont val="Arial"/>
        <family val="2"/>
        <charset val="238"/>
      </rPr>
      <t xml:space="preserve"> (Váh, 3 km proti prúdu)</t>
    </r>
  </si>
  <si>
    <t>Trasovník 68. ročníka TID - TOUR INTERNATIONAL DANUBIEN - 2025, od 28. júna do 06. septembra 2025</t>
  </si>
  <si>
    <t>Zeitplan</t>
  </si>
  <si>
    <t>Priehrada Dunakiliti - vpravo</t>
  </si>
  <si>
    <t>ŠTÚROVO</t>
  </si>
  <si>
    <t>3+46</t>
  </si>
  <si>
    <t>BOGOJEVO</t>
  </si>
  <si>
    <t>Nie sú stanovené pevné časy vstupu do komôr. Vodáci môžu využiť šmykľavky, okrem Geislingu a Kachletu, kde je doprava jednoduchá.</t>
  </si>
  <si>
    <t>Čas vstupu do komôr je závislý od veľkých lodí</t>
  </si>
  <si>
    <r>
      <t>Srbsko:</t>
    </r>
    <r>
      <rPr>
        <sz val="9"/>
        <color theme="1"/>
        <rFont val="Arial"/>
        <family val="2"/>
        <charset val="238"/>
      </rPr>
      <t xml:space="preserve"> Đjerdap I 10:00   Đjerdap II 09:00</t>
    </r>
  </si>
  <si>
    <t>Aschach 11:00; Ottensheim 15:00; Asten 11:00; Wallsee - bude oznámené; Ybbs 15:00; Melk 12:00; Altenwörth 11:00; Greifenstein 11:00; Freudenau 11:00</t>
  </si>
  <si>
    <t>Organizátori sa zhodli, že význam TID siaha od Ingolstadtu až po Čierne more. Ale v roku 2025 sa bude pádlovať len z INGOLSTADTU do BRĂILA.</t>
  </si>
  <si>
    <t>Priehrada Greifenstein - prenáška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</si>
</sst>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"/>
  </numFmts>
  <fonts count="14" x14ac:knownFonts="1"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9" fillId="0" borderId="0" xfId="0" applyNumberFormat="1" applyFont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1">
    <cellStyle name="Normálna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D9BF-060F-40B2-8D12-EB76810C2B8A}">
  <sheetPr>
    <pageSetUpPr fitToPage="1"/>
  </sheetPr>
  <dimension ref="B3:S72"/>
  <sheetViews>
    <sheetView tabSelected="1" zoomScale="83" zoomScaleNormal="83" workbookViewId="0">
      <pane ySplit="3" topLeftCell="A4" activePane="bottomLeft" state="frozen"/>
      <selection pane="bottomLeft" activeCell="Q61" sqref="Q61"/>
    </sheetView>
  </sheetViews>
  <sheetFormatPr defaultColWidth="9.1171875" defaultRowHeight="13.7" x14ac:dyDescent="0.4"/>
  <cols>
    <col min="1" max="1" width="9.1171875" style="1"/>
    <col min="2" max="2" width="10.1171875" style="11" bestFit="1" customWidth="1"/>
    <col min="3" max="3" width="6.5859375" style="1" customWidth="1"/>
    <col min="4" max="4" width="3.87890625" style="1" customWidth="1"/>
    <col min="5" max="5" width="36.1171875" style="1" customWidth="1"/>
    <col min="6" max="6" width="4.1171875" style="3" bestFit="1" customWidth="1"/>
    <col min="7" max="7" width="7.87890625" style="4" customWidth="1"/>
    <col min="8" max="8" width="7.5859375" style="5" customWidth="1"/>
    <col min="9" max="9" width="4.5859375" style="1" customWidth="1"/>
    <col min="10" max="10" width="6.5859375" style="1" customWidth="1"/>
    <col min="11" max="11" width="3.87890625" style="1" customWidth="1"/>
    <col min="12" max="12" width="41.5859375" style="1" customWidth="1"/>
    <col min="13" max="13" width="4.1171875" style="3" customWidth="1"/>
    <col min="14" max="14" width="7.87890625" style="1" customWidth="1"/>
    <col min="15" max="15" width="9.1171875" style="1" bestFit="1" customWidth="1"/>
    <col min="16" max="16" width="9.1171875" style="1"/>
    <col min="17" max="17" width="18.5859375" style="1" bestFit="1" customWidth="1"/>
    <col min="18" max="16384" width="9.1171875" style="1"/>
  </cols>
  <sheetData>
    <row r="3" spans="3:18" x14ac:dyDescent="0.4">
      <c r="Q3" s="1" t="s">
        <v>120</v>
      </c>
    </row>
    <row r="4" spans="3:18" x14ac:dyDescent="0.4">
      <c r="C4" s="24" t="s">
        <v>119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3:18" x14ac:dyDescent="0.4">
      <c r="E5" s="2"/>
    </row>
    <row r="6" spans="3:18" x14ac:dyDescent="0.4">
      <c r="C6" s="23" t="s">
        <v>4</v>
      </c>
      <c r="D6" s="23"/>
      <c r="E6" s="23"/>
      <c r="J6" s="23" t="s">
        <v>62</v>
      </c>
      <c r="K6" s="23"/>
      <c r="L6" s="23"/>
    </row>
    <row r="7" spans="3:18" ht="15" customHeight="1" x14ac:dyDescent="0.4">
      <c r="C7" s="11">
        <v>45836</v>
      </c>
      <c r="D7" s="1" t="s">
        <v>0</v>
      </c>
      <c r="E7" s="6" t="s">
        <v>95</v>
      </c>
      <c r="F7" s="7" t="s">
        <v>1</v>
      </c>
      <c r="G7" s="5">
        <v>2455.3000000000002</v>
      </c>
      <c r="J7" s="25" t="s">
        <v>101</v>
      </c>
      <c r="K7" s="25"/>
      <c r="L7" s="25"/>
      <c r="M7" s="25"/>
      <c r="N7" s="25"/>
      <c r="O7" s="25"/>
    </row>
    <row r="8" spans="3:18" x14ac:dyDescent="0.4">
      <c r="C8" s="11">
        <f>IF(ISBLANK(D8),C7,C7+1)</f>
        <v>45837</v>
      </c>
      <c r="D8" s="1" t="s">
        <v>2</v>
      </c>
      <c r="E8" t="s">
        <v>3</v>
      </c>
      <c r="F8" s="8" t="s">
        <v>1</v>
      </c>
      <c r="G8" s="9">
        <v>2444.1</v>
      </c>
      <c r="J8" s="11">
        <f>IF(ISBLANK(K8),C68,C68+1)</f>
        <v>45868</v>
      </c>
      <c r="K8" s="1" t="s">
        <v>18</v>
      </c>
      <c r="L8" s="6" t="s">
        <v>63</v>
      </c>
      <c r="M8" s="3" t="s">
        <v>8</v>
      </c>
      <c r="N8" s="10">
        <v>1402</v>
      </c>
      <c r="O8" s="5">
        <f>G67-N8</f>
        <v>46</v>
      </c>
    </row>
    <row r="9" spans="3:18" x14ac:dyDescent="0.4">
      <c r="C9" s="11">
        <f t="shared" ref="C9:C23" si="0">IF(ISBLANK(D9),C8,C8+1)</f>
        <v>45837</v>
      </c>
      <c r="E9" s="6" t="s">
        <v>7</v>
      </c>
      <c r="F9" s="3" t="s">
        <v>8</v>
      </c>
      <c r="G9" s="5">
        <v>2415</v>
      </c>
      <c r="H9" s="5">
        <f>G7-G9</f>
        <v>40.300000000000182</v>
      </c>
      <c r="J9" s="11">
        <f>IF(ISBLANK(K9),J8,J8+1)</f>
        <v>45869</v>
      </c>
      <c r="K9" s="1" t="s">
        <v>19</v>
      </c>
      <c r="L9" s="6" t="s">
        <v>124</v>
      </c>
      <c r="M9" s="3" t="s">
        <v>8</v>
      </c>
      <c r="N9" s="10">
        <v>1366</v>
      </c>
      <c r="O9" s="5">
        <f>N8-N9</f>
        <v>36</v>
      </c>
    </row>
    <row r="10" spans="3:18" x14ac:dyDescent="0.4">
      <c r="C10" s="11"/>
      <c r="E10" s="6"/>
      <c r="G10" s="5"/>
      <c r="J10" s="23" t="s">
        <v>64</v>
      </c>
      <c r="K10" s="23"/>
      <c r="L10" s="23"/>
    </row>
    <row r="11" spans="3:18" x14ac:dyDescent="0.4">
      <c r="C11" s="11">
        <f>IF(ISBLANK(D11),C9,C9+1)</f>
        <v>45838</v>
      </c>
      <c r="D11" s="1" t="s">
        <v>5</v>
      </c>
      <c r="E11" t="s">
        <v>28</v>
      </c>
      <c r="F11" s="8" t="s">
        <v>1</v>
      </c>
      <c r="G11" s="9">
        <v>2401.8000000000002</v>
      </c>
      <c r="J11" s="11">
        <f>IF(ISBLANK(K11),J9,J9+1)</f>
        <v>45870</v>
      </c>
      <c r="K11" s="1" t="s">
        <v>21</v>
      </c>
      <c r="L11" s="6" t="s">
        <v>65</v>
      </c>
      <c r="M11" s="3" t="s">
        <v>1</v>
      </c>
      <c r="N11" s="10">
        <v>1340</v>
      </c>
      <c r="O11" s="5">
        <f>N9-N11</f>
        <v>26</v>
      </c>
    </row>
    <row r="12" spans="3:18" x14ac:dyDescent="0.4">
      <c r="C12" s="11">
        <f t="shared" si="0"/>
        <v>45838</v>
      </c>
      <c r="E12" t="s">
        <v>9</v>
      </c>
      <c r="F12" s="8" t="s">
        <v>8</v>
      </c>
      <c r="G12" s="9">
        <v>2397.5</v>
      </c>
      <c r="J12" s="23" t="s">
        <v>62</v>
      </c>
      <c r="K12" s="23"/>
      <c r="L12" s="23"/>
      <c r="M12" s="1"/>
    </row>
    <row r="13" spans="3:18" x14ac:dyDescent="0.4">
      <c r="C13" s="11">
        <f t="shared" si="0"/>
        <v>45838</v>
      </c>
      <c r="E13" s="6" t="s">
        <v>15</v>
      </c>
      <c r="F13" s="7" t="s">
        <v>1</v>
      </c>
      <c r="G13" s="5">
        <v>2383</v>
      </c>
      <c r="H13" s="5">
        <f>G9-G13</f>
        <v>32</v>
      </c>
      <c r="J13" s="11">
        <f>IF(ISBLANK(K13),J11,J11+1)</f>
        <v>45871</v>
      </c>
      <c r="K13" s="1" t="s">
        <v>0</v>
      </c>
      <c r="L13" s="6" t="s">
        <v>66</v>
      </c>
      <c r="M13" s="3" t="s">
        <v>8</v>
      </c>
      <c r="N13" s="10">
        <v>1295</v>
      </c>
      <c r="O13" s="5" t="s">
        <v>112</v>
      </c>
    </row>
    <row r="14" spans="3:18" x14ac:dyDescent="0.4">
      <c r="C14" s="11">
        <f t="shared" si="0"/>
        <v>45839</v>
      </c>
      <c r="D14" s="1" t="s">
        <v>10</v>
      </c>
      <c r="E14" t="s">
        <v>12</v>
      </c>
      <c r="F14" s="8" t="s">
        <v>11</v>
      </c>
      <c r="G14" s="9">
        <v>2381.5</v>
      </c>
      <c r="J14" s="11">
        <f t="shared" ref="J14:J23" si="1">IF(ISBLANK(K14),J13,J13+1)</f>
        <v>45871</v>
      </c>
      <c r="L14" t="s">
        <v>67</v>
      </c>
      <c r="R14" s="12"/>
    </row>
    <row r="15" spans="3:18" x14ac:dyDescent="0.4">
      <c r="C15" s="11">
        <f t="shared" si="0"/>
        <v>45839</v>
      </c>
      <c r="E15" t="s">
        <v>13</v>
      </c>
      <c r="F15" s="8" t="s">
        <v>8</v>
      </c>
      <c r="G15" s="9">
        <v>2354.3000000000002</v>
      </c>
      <c r="J15" s="11">
        <f t="shared" si="1"/>
        <v>45872</v>
      </c>
      <c r="K15" s="1" t="s">
        <v>2</v>
      </c>
      <c r="L15" s="6" t="s">
        <v>69</v>
      </c>
      <c r="M15" s="3" t="s">
        <v>1</v>
      </c>
      <c r="N15" s="10">
        <v>1276.8</v>
      </c>
      <c r="O15" s="5" t="s">
        <v>68</v>
      </c>
    </row>
    <row r="16" spans="3:18" x14ac:dyDescent="0.4">
      <c r="C16" s="11">
        <f t="shared" si="0"/>
        <v>45839</v>
      </c>
      <c r="E16" t="s">
        <v>14</v>
      </c>
      <c r="F16" s="8" t="s">
        <v>8</v>
      </c>
      <c r="G16" s="9">
        <v>2329</v>
      </c>
      <c r="J16" s="11">
        <f t="shared" si="1"/>
        <v>45873</v>
      </c>
      <c r="K16" s="1" t="s">
        <v>5</v>
      </c>
      <c r="L16" s="6" t="s">
        <v>70</v>
      </c>
      <c r="M16" s="3" t="s">
        <v>8</v>
      </c>
      <c r="N16" s="10">
        <v>1258</v>
      </c>
      <c r="O16" s="5">
        <v>18.8</v>
      </c>
      <c r="R16" s="12"/>
    </row>
    <row r="17" spans="3:18" x14ac:dyDescent="0.4">
      <c r="C17" s="11">
        <f t="shared" si="0"/>
        <v>45839</v>
      </c>
      <c r="E17" s="6" t="s">
        <v>16</v>
      </c>
      <c r="F17" s="7" t="s">
        <v>1</v>
      </c>
      <c r="G17" s="5">
        <v>2327.5</v>
      </c>
      <c r="H17" s="5">
        <f>G13-G17</f>
        <v>55.5</v>
      </c>
      <c r="J17" s="11">
        <f t="shared" si="1"/>
        <v>45873</v>
      </c>
      <c r="L17" t="s">
        <v>71</v>
      </c>
      <c r="R17" s="12"/>
    </row>
    <row r="18" spans="3:18" x14ac:dyDescent="0.4">
      <c r="C18" s="11">
        <f t="shared" si="0"/>
        <v>45840</v>
      </c>
      <c r="D18" s="1" t="s">
        <v>18</v>
      </c>
      <c r="E18" s="1" t="s">
        <v>17</v>
      </c>
      <c r="J18" s="11">
        <f t="shared" si="1"/>
        <v>45874</v>
      </c>
      <c r="K18" s="1" t="s">
        <v>10</v>
      </c>
      <c r="L18" s="6" t="s">
        <v>113</v>
      </c>
      <c r="M18" s="3" t="s">
        <v>1</v>
      </c>
      <c r="N18" s="10">
        <v>1215</v>
      </c>
      <c r="O18" s="5">
        <f>N16-N18</f>
        <v>43</v>
      </c>
    </row>
    <row r="19" spans="3:18" x14ac:dyDescent="0.4">
      <c r="C19" s="11">
        <f t="shared" si="0"/>
        <v>45841</v>
      </c>
      <c r="D19" s="1" t="s">
        <v>19</v>
      </c>
      <c r="E19" s="6" t="s">
        <v>20</v>
      </c>
      <c r="F19" s="7" t="s">
        <v>8</v>
      </c>
      <c r="G19" s="5">
        <v>2267.4</v>
      </c>
      <c r="H19" s="5">
        <f>G17-G19</f>
        <v>60.099999999999909</v>
      </c>
      <c r="J19" s="11">
        <f t="shared" si="1"/>
        <v>45875</v>
      </c>
      <c r="K19" s="1" t="s">
        <v>18</v>
      </c>
      <c r="L19" s="6" t="s">
        <v>72</v>
      </c>
      <c r="M19" s="3" t="s">
        <v>1</v>
      </c>
      <c r="N19" s="10">
        <v>1165</v>
      </c>
      <c r="O19" s="5">
        <f>N18-N19</f>
        <v>50</v>
      </c>
    </row>
    <row r="20" spans="3:18" x14ac:dyDescent="0.4">
      <c r="C20" s="11">
        <f t="shared" si="0"/>
        <v>45842</v>
      </c>
      <c r="D20" s="1" t="s">
        <v>21</v>
      </c>
      <c r="E20" t="s">
        <v>22</v>
      </c>
      <c r="F20" s="8" t="s">
        <v>8</v>
      </c>
      <c r="G20" s="9">
        <v>2230.6999999999998</v>
      </c>
      <c r="J20" s="11">
        <f t="shared" si="1"/>
        <v>45875</v>
      </c>
      <c r="L20" t="s">
        <v>94</v>
      </c>
    </row>
    <row r="21" spans="3:18" x14ac:dyDescent="0.4">
      <c r="C21" s="11">
        <f t="shared" si="0"/>
        <v>45842</v>
      </c>
      <c r="E21" s="6" t="s">
        <v>23</v>
      </c>
      <c r="F21" s="7" t="s">
        <v>8</v>
      </c>
      <c r="G21" s="5">
        <v>2215.6999999999998</v>
      </c>
      <c r="H21" s="5">
        <f>G19-G21</f>
        <v>51.700000000000273</v>
      </c>
      <c r="J21" s="11">
        <f t="shared" si="1"/>
        <v>45876</v>
      </c>
      <c r="K21" s="1" t="s">
        <v>19</v>
      </c>
      <c r="L21" s="1" t="s">
        <v>17</v>
      </c>
    </row>
    <row r="22" spans="3:18" x14ac:dyDescent="0.4">
      <c r="C22" s="11">
        <f t="shared" si="0"/>
        <v>45843</v>
      </c>
      <c r="D22" s="1" t="s">
        <v>0</v>
      </c>
      <c r="E22" s="1" t="s">
        <v>17</v>
      </c>
      <c r="J22" s="11">
        <f t="shared" si="1"/>
        <v>45877</v>
      </c>
      <c r="K22" s="1" t="s">
        <v>21</v>
      </c>
      <c r="L22" s="6" t="s">
        <v>73</v>
      </c>
      <c r="M22" s="3" t="s">
        <v>1</v>
      </c>
      <c r="N22" s="10">
        <v>1115.3</v>
      </c>
      <c r="O22" s="5">
        <f>N19-N22</f>
        <v>49.700000000000045</v>
      </c>
    </row>
    <row r="23" spans="3:18" x14ac:dyDescent="0.4">
      <c r="C23" s="11">
        <f t="shared" si="0"/>
        <v>45844</v>
      </c>
      <c r="D23" s="1" t="s">
        <v>2</v>
      </c>
      <c r="E23" t="s">
        <v>29</v>
      </c>
      <c r="F23" s="8" t="s">
        <v>8</v>
      </c>
      <c r="G23" s="9">
        <v>2203.1999999999998</v>
      </c>
      <c r="J23" s="11">
        <f t="shared" si="1"/>
        <v>45878</v>
      </c>
      <c r="K23" s="1" t="s">
        <v>0</v>
      </c>
      <c r="L23" s="6" t="s">
        <v>74</v>
      </c>
      <c r="M23" s="3" t="s">
        <v>1</v>
      </c>
      <c r="N23" s="10">
        <v>1095</v>
      </c>
      <c r="O23" s="5" t="s">
        <v>114</v>
      </c>
    </row>
    <row r="24" spans="3:18" x14ac:dyDescent="0.4">
      <c r="C24" s="23" t="s">
        <v>24</v>
      </c>
      <c r="D24" s="23"/>
      <c r="E24" s="23"/>
      <c r="L24" t="s">
        <v>107</v>
      </c>
    </row>
    <row r="25" spans="3:18" x14ac:dyDescent="0.4">
      <c r="C25" s="11">
        <f>C23</f>
        <v>45844</v>
      </c>
      <c r="D25" s="1" t="str">
        <f>D23</f>
        <v>Ne</v>
      </c>
      <c r="E25" s="6" t="s">
        <v>25</v>
      </c>
      <c r="F25" s="7" t="s">
        <v>1</v>
      </c>
      <c r="G25" s="5">
        <v>2182.5</v>
      </c>
      <c r="H25" s="5">
        <f>G21-G25</f>
        <v>33.199999999999818</v>
      </c>
      <c r="J25" s="11">
        <f>IF(ISBLANK(K25),J23,J23+1)</f>
        <v>45879</v>
      </c>
      <c r="K25" s="1" t="s">
        <v>2</v>
      </c>
      <c r="L25" s="6" t="s">
        <v>75</v>
      </c>
      <c r="M25" s="3" t="s">
        <v>1</v>
      </c>
      <c r="N25" s="10">
        <v>1059</v>
      </c>
      <c r="O25" s="5" t="s">
        <v>115</v>
      </c>
    </row>
    <row r="26" spans="3:18" x14ac:dyDescent="0.4">
      <c r="C26" s="11">
        <f>IF(ISBLANK(D26),C23,C23+1)</f>
        <v>45845</v>
      </c>
      <c r="D26" s="1" t="s">
        <v>5</v>
      </c>
      <c r="E26" t="s">
        <v>27</v>
      </c>
      <c r="F26" s="8" t="s">
        <v>8</v>
      </c>
      <c r="G26" s="9">
        <v>2163</v>
      </c>
      <c r="J26" s="11">
        <f t="shared" ref="J26:J33" si="2">IF(ISBLANK(K26),J25,J25+1)</f>
        <v>45880</v>
      </c>
      <c r="K26" s="1" t="s">
        <v>5</v>
      </c>
      <c r="L26" s="6" t="s">
        <v>76</v>
      </c>
      <c r="M26" s="3" t="s">
        <v>1</v>
      </c>
      <c r="N26" s="10">
        <v>1021</v>
      </c>
      <c r="O26" s="5">
        <f>N25-N26</f>
        <v>38</v>
      </c>
      <c r="R26" s="12"/>
    </row>
    <row r="27" spans="3:18" x14ac:dyDescent="0.4">
      <c r="C27" s="11">
        <f>IF(ISBLANK(D27),C26,C26+1)</f>
        <v>45845</v>
      </c>
      <c r="E27" t="s">
        <v>26</v>
      </c>
      <c r="F27" s="8" t="s">
        <v>1</v>
      </c>
      <c r="G27" s="9">
        <v>2162.9</v>
      </c>
      <c r="J27" s="11">
        <f t="shared" si="2"/>
        <v>45881</v>
      </c>
      <c r="K27" s="1" t="s">
        <v>10</v>
      </c>
      <c r="L27" s="6" t="s">
        <v>77</v>
      </c>
      <c r="M27" s="3" t="s">
        <v>1</v>
      </c>
      <c r="N27" s="10">
        <v>990</v>
      </c>
      <c r="O27" s="5">
        <f>N26-N27</f>
        <v>31</v>
      </c>
    </row>
    <row r="28" spans="3:18" x14ac:dyDescent="0.4">
      <c r="C28" s="11">
        <f t="shared" ref="C28:C56" si="3">IF(ISBLANK(D28),C27,C27+1)</f>
        <v>45845</v>
      </c>
      <c r="E28" t="s">
        <v>31</v>
      </c>
      <c r="F28" s="8" t="s">
        <v>8</v>
      </c>
      <c r="G28" s="9">
        <v>2147.5</v>
      </c>
      <c r="J28" s="11">
        <f t="shared" si="2"/>
        <v>45882</v>
      </c>
      <c r="K28" s="1" t="s">
        <v>18</v>
      </c>
      <c r="L28" s="6" t="s">
        <v>78</v>
      </c>
      <c r="M28" s="3" t="s">
        <v>1</v>
      </c>
      <c r="N28" s="10">
        <v>957</v>
      </c>
      <c r="O28" s="5">
        <f>N27-N28</f>
        <v>33</v>
      </c>
    </row>
    <row r="29" spans="3:18" x14ac:dyDescent="0.4">
      <c r="C29" s="11">
        <f t="shared" si="3"/>
        <v>45845</v>
      </c>
      <c r="E29" t="s">
        <v>30</v>
      </c>
      <c r="F29" s="8" t="s">
        <v>8</v>
      </c>
      <c r="G29" s="9">
        <v>2146.9</v>
      </c>
      <c r="J29" s="11">
        <f t="shared" si="2"/>
        <v>45883</v>
      </c>
      <c r="K29" s="1" t="s">
        <v>19</v>
      </c>
      <c r="L29" s="14" t="s">
        <v>108</v>
      </c>
      <c r="M29" s="8" t="s">
        <v>1</v>
      </c>
      <c r="N29" s="9">
        <v>943</v>
      </c>
    </row>
    <row r="30" spans="3:18" x14ac:dyDescent="0.4">
      <c r="C30" s="11">
        <f t="shared" si="3"/>
        <v>45845</v>
      </c>
      <c r="E30" s="6" t="s">
        <v>32</v>
      </c>
      <c r="F30" s="7" t="s">
        <v>8</v>
      </c>
      <c r="G30" s="5">
        <v>2133</v>
      </c>
      <c r="H30" s="5">
        <f>G25-G30</f>
        <v>49.5</v>
      </c>
      <c r="J30" s="11">
        <f t="shared" si="2"/>
        <v>45883</v>
      </c>
      <c r="L30" s="6" t="s">
        <v>106</v>
      </c>
      <c r="M30" s="3" t="s">
        <v>1</v>
      </c>
      <c r="N30" s="10">
        <v>933</v>
      </c>
      <c r="O30" s="5">
        <f>N28-N30</f>
        <v>24</v>
      </c>
    </row>
    <row r="31" spans="3:18" x14ac:dyDescent="0.4">
      <c r="C31" s="11">
        <f t="shared" si="3"/>
        <v>45846</v>
      </c>
      <c r="D31" s="1" t="s">
        <v>10</v>
      </c>
      <c r="E31" t="s">
        <v>33</v>
      </c>
      <c r="F31" s="8" t="s">
        <v>8</v>
      </c>
      <c r="G31" s="9">
        <v>2120.5</v>
      </c>
      <c r="J31" s="11">
        <f t="shared" si="2"/>
        <v>45884</v>
      </c>
      <c r="K31" s="1" t="s">
        <v>21</v>
      </c>
      <c r="L31" s="6" t="s">
        <v>79</v>
      </c>
      <c r="M31" s="3" t="s">
        <v>1</v>
      </c>
      <c r="N31" s="10">
        <v>884.5</v>
      </c>
      <c r="O31" s="5">
        <f>N30-N31</f>
        <v>48.5</v>
      </c>
    </row>
    <row r="32" spans="3:18" x14ac:dyDescent="0.4">
      <c r="C32" s="11">
        <f t="shared" si="3"/>
        <v>45846</v>
      </c>
      <c r="E32" t="s">
        <v>34</v>
      </c>
      <c r="F32" s="8" t="s">
        <v>1</v>
      </c>
      <c r="G32" s="9">
        <v>2097.4</v>
      </c>
      <c r="J32" s="11">
        <f t="shared" si="2"/>
        <v>45885</v>
      </c>
      <c r="K32" s="1" t="s">
        <v>0</v>
      </c>
      <c r="L32" s="6" t="s">
        <v>105</v>
      </c>
      <c r="M32" s="3" t="s">
        <v>1</v>
      </c>
      <c r="N32" s="10">
        <v>865</v>
      </c>
      <c r="O32" s="5">
        <f>N31-N32</f>
        <v>19.5</v>
      </c>
    </row>
    <row r="33" spans="3:19" x14ac:dyDescent="0.4">
      <c r="C33" s="11">
        <f t="shared" si="3"/>
        <v>45846</v>
      </c>
      <c r="E33" s="14" t="s">
        <v>35</v>
      </c>
      <c r="F33" s="8" t="s">
        <v>1</v>
      </c>
      <c r="G33" s="9">
        <v>2096.6</v>
      </c>
      <c r="J33" s="11">
        <f t="shared" si="2"/>
        <v>45886</v>
      </c>
      <c r="K33" s="1" t="s">
        <v>2</v>
      </c>
      <c r="L33" t="s">
        <v>96</v>
      </c>
      <c r="M33" s="8" t="s">
        <v>1</v>
      </c>
      <c r="N33" s="9">
        <v>863</v>
      </c>
      <c r="Q33" s="2"/>
    </row>
    <row r="34" spans="3:19" x14ac:dyDescent="0.4">
      <c r="C34" s="11">
        <f t="shared" si="3"/>
        <v>45846</v>
      </c>
      <c r="E34" s="6" t="s">
        <v>36</v>
      </c>
      <c r="F34" s="7" t="s">
        <v>8</v>
      </c>
      <c r="G34" s="5">
        <v>2094</v>
      </c>
      <c r="H34" s="5">
        <f>G30-G34</f>
        <v>39</v>
      </c>
      <c r="J34" s="23" t="s">
        <v>80</v>
      </c>
      <c r="K34" s="23"/>
      <c r="L34" s="23"/>
      <c r="M34" s="1"/>
    </row>
    <row r="35" spans="3:19" x14ac:dyDescent="0.4">
      <c r="C35" s="11">
        <f t="shared" si="3"/>
        <v>45847</v>
      </c>
      <c r="D35" s="1" t="s">
        <v>18</v>
      </c>
      <c r="E35" t="s">
        <v>37</v>
      </c>
      <c r="F35" s="8" t="s">
        <v>8</v>
      </c>
      <c r="G35" s="9">
        <v>2060.6</v>
      </c>
      <c r="J35" s="11">
        <f>J33</f>
        <v>45886</v>
      </c>
      <c r="K35" s="1" t="str">
        <f>K33</f>
        <v>Ne</v>
      </c>
      <c r="L35" s="6" t="s">
        <v>81</v>
      </c>
      <c r="M35" s="3" t="s">
        <v>1</v>
      </c>
      <c r="N35" s="10">
        <v>833</v>
      </c>
      <c r="O35" s="5">
        <f>N32-N35</f>
        <v>32</v>
      </c>
    </row>
    <row r="36" spans="3:19" x14ac:dyDescent="0.4">
      <c r="C36" s="11">
        <f t="shared" si="3"/>
        <v>45847</v>
      </c>
      <c r="E36" s="6" t="s">
        <v>38</v>
      </c>
      <c r="F36" s="7" t="s">
        <v>1</v>
      </c>
      <c r="G36" s="5">
        <v>2058</v>
      </c>
      <c r="H36" s="5">
        <f>G34-G36</f>
        <v>36</v>
      </c>
      <c r="J36" s="11">
        <f t="shared" ref="J36:J49" si="4">IF(ISBLANK(K36),J35,J35+1)</f>
        <v>45887</v>
      </c>
      <c r="K36" s="1" t="s">
        <v>5</v>
      </c>
      <c r="L36" s="6" t="s">
        <v>82</v>
      </c>
      <c r="M36" s="3" t="s">
        <v>1</v>
      </c>
      <c r="N36" s="10">
        <v>791</v>
      </c>
      <c r="O36" s="5">
        <f>N35-N36</f>
        <v>42</v>
      </c>
    </row>
    <row r="37" spans="3:19" x14ac:dyDescent="0.4">
      <c r="C37" s="11">
        <f t="shared" si="3"/>
        <v>45848</v>
      </c>
      <c r="D37" s="1" t="s">
        <v>19</v>
      </c>
      <c r="E37" t="s">
        <v>39</v>
      </c>
      <c r="F37" s="8" t="s">
        <v>8</v>
      </c>
      <c r="G37" s="9">
        <v>2039.2</v>
      </c>
      <c r="J37" s="11">
        <f t="shared" si="4"/>
        <v>45888</v>
      </c>
      <c r="K37" s="1" t="s">
        <v>10</v>
      </c>
      <c r="L37" s="1" t="s">
        <v>17</v>
      </c>
    </row>
    <row r="38" spans="3:19" x14ac:dyDescent="0.4">
      <c r="C38" s="11">
        <f t="shared" si="3"/>
        <v>45848</v>
      </c>
      <c r="E38" t="s">
        <v>40</v>
      </c>
      <c r="F38" s="8" t="s">
        <v>8</v>
      </c>
      <c r="G38" s="9">
        <v>2039</v>
      </c>
      <c r="J38" s="11">
        <f t="shared" si="4"/>
        <v>45889</v>
      </c>
      <c r="K38" s="1" t="s">
        <v>18</v>
      </c>
      <c r="L38" s="6" t="s">
        <v>83</v>
      </c>
      <c r="M38" s="3" t="s">
        <v>1</v>
      </c>
      <c r="N38" s="10">
        <v>745</v>
      </c>
      <c r="O38" s="5">
        <f>N36-N38</f>
        <v>46</v>
      </c>
    </row>
    <row r="39" spans="3:19" x14ac:dyDescent="0.4">
      <c r="C39" s="11">
        <f t="shared" si="3"/>
        <v>45848</v>
      </c>
      <c r="E39" s="6" t="s">
        <v>41</v>
      </c>
      <c r="F39" s="7" t="s">
        <v>8</v>
      </c>
      <c r="G39" s="5">
        <v>2027</v>
      </c>
      <c r="H39" s="5">
        <f>G36-G39</f>
        <v>31</v>
      </c>
      <c r="J39" s="11">
        <f t="shared" si="4"/>
        <v>45890</v>
      </c>
      <c r="K39" s="1" t="s">
        <v>19</v>
      </c>
      <c r="L39" s="6" t="s">
        <v>84</v>
      </c>
      <c r="M39" s="3" t="s">
        <v>1</v>
      </c>
      <c r="N39" s="10">
        <v>704</v>
      </c>
      <c r="O39" s="5">
        <f t="shared" ref="O39:O44" si="5">N38-N39</f>
        <v>41</v>
      </c>
    </row>
    <row r="40" spans="3:19" x14ac:dyDescent="0.4">
      <c r="C40" s="11">
        <f t="shared" si="3"/>
        <v>45849</v>
      </c>
      <c r="D40" s="1" t="s">
        <v>21</v>
      </c>
      <c r="E40" s="6" t="s">
        <v>42</v>
      </c>
      <c r="F40" s="7" t="s">
        <v>1</v>
      </c>
      <c r="G40" s="5">
        <v>2003.8</v>
      </c>
      <c r="H40" s="18">
        <f>G39-G40</f>
        <v>23.200000000000045</v>
      </c>
      <c r="J40" s="11">
        <f t="shared" si="4"/>
        <v>45891</v>
      </c>
      <c r="K40" s="1" t="s">
        <v>21</v>
      </c>
      <c r="L40" s="6" t="s">
        <v>85</v>
      </c>
      <c r="M40" s="3" t="s">
        <v>1</v>
      </c>
      <c r="N40" s="10">
        <v>661</v>
      </c>
      <c r="O40" s="5">
        <f t="shared" si="5"/>
        <v>43</v>
      </c>
      <c r="Q40" s="19"/>
      <c r="S40" s="12"/>
    </row>
    <row r="41" spans="3:19" x14ac:dyDescent="0.4">
      <c r="C41" s="11">
        <f t="shared" si="3"/>
        <v>45850</v>
      </c>
      <c r="D41" s="1" t="s">
        <v>0</v>
      </c>
      <c r="E41" t="s">
        <v>43</v>
      </c>
      <c r="F41" s="8" t="s">
        <v>8</v>
      </c>
      <c r="G41" s="9">
        <v>1980.1</v>
      </c>
      <c r="J41" s="11">
        <f t="shared" si="4"/>
        <v>45892</v>
      </c>
      <c r="K41" s="1" t="s">
        <v>0</v>
      </c>
      <c r="L41" s="6" t="s">
        <v>103</v>
      </c>
      <c r="M41" s="3" t="s">
        <v>1</v>
      </c>
      <c r="N41" s="10">
        <v>641</v>
      </c>
      <c r="O41" s="5">
        <f t="shared" si="5"/>
        <v>20</v>
      </c>
    </row>
    <row r="42" spans="3:19" x14ac:dyDescent="0.4">
      <c r="C42" s="11">
        <f t="shared" si="3"/>
        <v>45850</v>
      </c>
      <c r="E42" t="s">
        <v>44</v>
      </c>
      <c r="F42" s="8" t="s">
        <v>8</v>
      </c>
      <c r="G42" s="9">
        <v>1979.8</v>
      </c>
      <c r="J42" s="11">
        <f t="shared" si="4"/>
        <v>45893</v>
      </c>
      <c r="K42" s="1" t="s">
        <v>2</v>
      </c>
      <c r="L42" s="6" t="s">
        <v>86</v>
      </c>
      <c r="M42" s="3" t="s">
        <v>1</v>
      </c>
      <c r="N42" s="10">
        <v>598</v>
      </c>
      <c r="O42" s="5">
        <f t="shared" si="5"/>
        <v>43</v>
      </c>
    </row>
    <row r="43" spans="3:19" x14ac:dyDescent="0.4">
      <c r="C43" s="11">
        <f t="shared" si="3"/>
        <v>45850</v>
      </c>
      <c r="E43" s="6" t="s">
        <v>45</v>
      </c>
      <c r="F43" s="7" t="s">
        <v>1</v>
      </c>
      <c r="G43" s="5">
        <v>1962.4</v>
      </c>
      <c r="H43" s="5">
        <f>G40-G43</f>
        <v>41.399999999999864</v>
      </c>
      <c r="J43" s="11">
        <f t="shared" si="4"/>
        <v>45894</v>
      </c>
      <c r="K43" s="1" t="s">
        <v>5</v>
      </c>
      <c r="L43" s="6" t="s">
        <v>87</v>
      </c>
      <c r="M43" s="3" t="s">
        <v>1</v>
      </c>
      <c r="N43" s="10">
        <v>550</v>
      </c>
      <c r="O43" s="5">
        <f t="shared" si="5"/>
        <v>48</v>
      </c>
    </row>
    <row r="44" spans="3:19" x14ac:dyDescent="0.4">
      <c r="C44" s="11">
        <f t="shared" si="3"/>
        <v>45851</v>
      </c>
      <c r="D44" s="1" t="s">
        <v>2</v>
      </c>
      <c r="E44" s="14" t="s">
        <v>130</v>
      </c>
      <c r="F44" s="8" t="s">
        <v>1</v>
      </c>
      <c r="G44" s="9">
        <v>1949</v>
      </c>
      <c r="J44" s="11">
        <f t="shared" si="4"/>
        <v>45895</v>
      </c>
      <c r="K44" s="1" t="s">
        <v>10</v>
      </c>
      <c r="L44" s="6" t="s">
        <v>104</v>
      </c>
      <c r="M44" s="3" t="s">
        <v>1</v>
      </c>
      <c r="N44" s="10">
        <v>516</v>
      </c>
      <c r="O44" s="5">
        <f t="shared" si="5"/>
        <v>34</v>
      </c>
    </row>
    <row r="45" spans="3:19" x14ac:dyDescent="0.4">
      <c r="C45" s="11">
        <f t="shared" si="3"/>
        <v>45851</v>
      </c>
      <c r="E45" s="6" t="s">
        <v>46</v>
      </c>
      <c r="F45" s="7" t="s">
        <v>8</v>
      </c>
      <c r="G45" s="5">
        <v>1923.4</v>
      </c>
      <c r="H45" s="5">
        <f>G43-G45</f>
        <v>39</v>
      </c>
      <c r="J45" s="11">
        <f t="shared" si="4"/>
        <v>45896</v>
      </c>
      <c r="K45" s="1" t="s">
        <v>18</v>
      </c>
      <c r="L45" s="6" t="s">
        <v>88</v>
      </c>
      <c r="M45" s="3" t="s">
        <v>1</v>
      </c>
      <c r="N45" s="10">
        <v>464</v>
      </c>
      <c r="O45" s="5">
        <f>N44-N45</f>
        <v>52</v>
      </c>
    </row>
    <row r="46" spans="3:19" x14ac:dyDescent="0.4">
      <c r="C46" s="11">
        <f t="shared" si="3"/>
        <v>45852</v>
      </c>
      <c r="D46" s="1" t="s">
        <v>5</v>
      </c>
      <c r="E46" s="1" t="s">
        <v>17</v>
      </c>
      <c r="J46" s="11">
        <f t="shared" si="4"/>
        <v>45897</v>
      </c>
      <c r="K46" s="1" t="s">
        <v>19</v>
      </c>
      <c r="L46" s="6" t="s">
        <v>89</v>
      </c>
      <c r="M46" s="3" t="s">
        <v>1</v>
      </c>
      <c r="N46" s="10">
        <v>432</v>
      </c>
      <c r="O46" s="5">
        <f>N45-N46</f>
        <v>32</v>
      </c>
    </row>
    <row r="47" spans="3:19" x14ac:dyDescent="0.4">
      <c r="C47" s="11">
        <f t="shared" si="3"/>
        <v>45853</v>
      </c>
      <c r="D47" s="1" t="s">
        <v>10</v>
      </c>
      <c r="E47" t="s">
        <v>47</v>
      </c>
      <c r="F47" s="8" t="s">
        <v>8</v>
      </c>
      <c r="G47" s="9">
        <v>1921.3</v>
      </c>
      <c r="J47" s="11">
        <f t="shared" si="4"/>
        <v>45898</v>
      </c>
      <c r="K47" s="1" t="s">
        <v>21</v>
      </c>
      <c r="L47" s="6" t="s">
        <v>90</v>
      </c>
      <c r="M47" s="3" t="s">
        <v>1</v>
      </c>
      <c r="N47" s="10">
        <v>396</v>
      </c>
      <c r="O47" s="5">
        <f>N46-N47</f>
        <v>36</v>
      </c>
    </row>
    <row r="48" spans="3:19" x14ac:dyDescent="0.4">
      <c r="C48" s="11">
        <f t="shared" si="3"/>
        <v>45853</v>
      </c>
      <c r="E48" t="s">
        <v>48</v>
      </c>
      <c r="F48" s="8" t="s">
        <v>1</v>
      </c>
      <c r="G48" s="9">
        <v>1921</v>
      </c>
      <c r="J48" s="11">
        <f t="shared" si="4"/>
        <v>45899</v>
      </c>
      <c r="K48" s="1" t="s">
        <v>0</v>
      </c>
      <c r="L48" s="6" t="s">
        <v>91</v>
      </c>
      <c r="M48" s="3" t="s">
        <v>1</v>
      </c>
      <c r="N48" s="10">
        <v>375</v>
      </c>
      <c r="O48" s="5">
        <f>N47-N48</f>
        <v>21</v>
      </c>
    </row>
    <row r="49" spans="3:17" x14ac:dyDescent="0.4">
      <c r="C49" s="11">
        <f t="shared" si="3"/>
        <v>45853</v>
      </c>
      <c r="E49" s="6" t="s">
        <v>49</v>
      </c>
      <c r="F49" s="7" t="s">
        <v>1</v>
      </c>
      <c r="G49" s="5">
        <v>1883.5</v>
      </c>
      <c r="H49" s="5">
        <f>G45-G49</f>
        <v>39.900000000000091</v>
      </c>
      <c r="J49" s="11">
        <f t="shared" si="4"/>
        <v>45900</v>
      </c>
      <c r="K49" s="1" t="s">
        <v>2</v>
      </c>
      <c r="L49" s="1" t="s">
        <v>17</v>
      </c>
      <c r="M49" s="1"/>
    </row>
    <row r="50" spans="3:17" x14ac:dyDescent="0.4">
      <c r="C50" s="23" t="s">
        <v>50</v>
      </c>
      <c r="D50" s="23"/>
      <c r="E50" s="23"/>
      <c r="J50" s="23" t="s">
        <v>92</v>
      </c>
      <c r="K50" s="23"/>
      <c r="L50" s="23"/>
      <c r="M50" s="1"/>
    </row>
    <row r="51" spans="3:17" x14ac:dyDescent="0.4">
      <c r="C51" s="11">
        <f>IF(ISBLANK(D51),C49,C49+1)</f>
        <v>45854</v>
      </c>
      <c r="D51" s="1" t="s">
        <v>18</v>
      </c>
      <c r="E51" s="6" t="s">
        <v>51</v>
      </c>
      <c r="F51" s="7" t="s">
        <v>1</v>
      </c>
      <c r="G51" s="5">
        <v>1867.5</v>
      </c>
      <c r="H51" s="5">
        <f>G49-G51</f>
        <v>16</v>
      </c>
      <c r="J51" s="11">
        <f>IF(ISBLANK(K51),J49,J49+1)</f>
        <v>45901</v>
      </c>
      <c r="K51" s="1" t="s">
        <v>5</v>
      </c>
      <c r="L51" s="6" t="s">
        <v>99</v>
      </c>
      <c r="M51" s="3" t="s">
        <v>1</v>
      </c>
      <c r="N51" s="10">
        <v>329</v>
      </c>
      <c r="O51" s="5">
        <f>N48-N51</f>
        <v>46</v>
      </c>
    </row>
    <row r="52" spans="3:17" x14ac:dyDescent="0.4">
      <c r="C52" s="11">
        <f t="shared" si="3"/>
        <v>45855</v>
      </c>
      <c r="D52" s="1" t="s">
        <v>19</v>
      </c>
      <c r="E52" s="1" t="s">
        <v>17</v>
      </c>
      <c r="J52" s="11">
        <f t="shared" ref="J52:J56" si="6">IF(ISBLANK(K52),J51,J51+1)</f>
        <v>45902</v>
      </c>
      <c r="K52" s="1" t="s">
        <v>10</v>
      </c>
      <c r="L52" s="6" t="s">
        <v>93</v>
      </c>
      <c r="M52" s="3" t="s">
        <v>1</v>
      </c>
      <c r="N52" s="10">
        <v>292</v>
      </c>
      <c r="O52" s="5">
        <f>N51-N52</f>
        <v>37</v>
      </c>
    </row>
    <row r="53" spans="3:17" x14ac:dyDescent="0.4">
      <c r="C53" s="11">
        <f t="shared" si="3"/>
        <v>45856</v>
      </c>
      <c r="D53" s="1" t="s">
        <v>21</v>
      </c>
      <c r="E53" t="s">
        <v>52</v>
      </c>
      <c r="F53" s="8" t="s">
        <v>1</v>
      </c>
      <c r="G53" s="9">
        <v>1852</v>
      </c>
      <c r="J53" s="11">
        <f t="shared" si="6"/>
        <v>45903</v>
      </c>
      <c r="K53" s="1" t="s">
        <v>18</v>
      </c>
      <c r="L53" s="6" t="s">
        <v>100</v>
      </c>
      <c r="M53" s="3" t="s">
        <v>1</v>
      </c>
      <c r="N53" s="10">
        <v>251</v>
      </c>
      <c r="O53" s="5">
        <f t="shared" ref="O53" si="7">N52-N53</f>
        <v>41</v>
      </c>
    </row>
    <row r="54" spans="3:17" x14ac:dyDescent="0.4">
      <c r="C54" s="11">
        <f t="shared" si="3"/>
        <v>45856</v>
      </c>
      <c r="E54" s="14" t="s">
        <v>121</v>
      </c>
      <c r="F54" s="8" t="s">
        <v>8</v>
      </c>
      <c r="G54" s="9">
        <v>1843</v>
      </c>
      <c r="J54" s="11">
        <f>IF(ISBLANK(K54),J53,J53+1)</f>
        <v>45904</v>
      </c>
      <c r="K54" s="1" t="s">
        <v>19</v>
      </c>
      <c r="L54" s="6" t="s">
        <v>97</v>
      </c>
      <c r="M54" s="3" t="s">
        <v>8</v>
      </c>
      <c r="N54" s="10">
        <v>221</v>
      </c>
      <c r="O54" s="5">
        <f>N53-N54</f>
        <v>30</v>
      </c>
    </row>
    <row r="55" spans="3:17" x14ac:dyDescent="0.4">
      <c r="C55" s="11">
        <f>IF(ISBLANK(D55),C54,#REF!+1)</f>
        <v>45856</v>
      </c>
      <c r="E55" s="6" t="s">
        <v>53</v>
      </c>
      <c r="F55" s="7" t="s">
        <v>1</v>
      </c>
      <c r="G55" s="5">
        <v>1819</v>
      </c>
      <c r="H55" s="5">
        <f>G51-G55</f>
        <v>48.5</v>
      </c>
      <c r="J55" s="11">
        <f t="shared" si="6"/>
        <v>45905</v>
      </c>
      <c r="K55" s="1" t="s">
        <v>21</v>
      </c>
      <c r="L55" s="6" t="s">
        <v>98</v>
      </c>
      <c r="M55" s="3" t="s">
        <v>8</v>
      </c>
      <c r="N55" s="10">
        <v>172</v>
      </c>
      <c r="O55" s="5">
        <f>N54-N55</f>
        <v>49</v>
      </c>
    </row>
    <row r="56" spans="3:17" x14ac:dyDescent="0.4">
      <c r="C56" s="11">
        <f t="shared" si="3"/>
        <v>45857</v>
      </c>
      <c r="D56" s="1" t="s">
        <v>0</v>
      </c>
      <c r="E56" s="6" t="s">
        <v>118</v>
      </c>
      <c r="F56" s="7" t="s">
        <v>8</v>
      </c>
      <c r="G56" s="5">
        <v>1766</v>
      </c>
      <c r="H56" s="5" t="s">
        <v>102</v>
      </c>
      <c r="J56" s="11">
        <f t="shared" si="6"/>
        <v>45906</v>
      </c>
      <c r="K56" s="1" t="s">
        <v>0</v>
      </c>
      <c r="L56" s="1" t="s">
        <v>17</v>
      </c>
      <c r="M56" s="1"/>
    </row>
    <row r="57" spans="3:17" x14ac:dyDescent="0.4">
      <c r="C57" s="11">
        <f>IF(ISBLANK(D57),C56,C56+1)</f>
        <v>45858</v>
      </c>
      <c r="D57" s="1" t="s">
        <v>2</v>
      </c>
      <c r="E57" s="6" t="s">
        <v>122</v>
      </c>
      <c r="F57" s="7" t="s">
        <v>1</v>
      </c>
      <c r="G57" s="5">
        <v>1720</v>
      </c>
      <c r="H57" s="18" t="s">
        <v>123</v>
      </c>
      <c r="J57" s="11"/>
      <c r="L57" s="6"/>
      <c r="N57" s="10"/>
      <c r="O57" s="5"/>
    </row>
    <row r="58" spans="3:17" x14ac:dyDescent="0.4">
      <c r="C58" s="23" t="s">
        <v>54</v>
      </c>
      <c r="D58" s="23"/>
      <c r="E58" s="23"/>
      <c r="J58" s="26" t="s">
        <v>109</v>
      </c>
      <c r="K58" s="26"/>
      <c r="L58" s="26"/>
      <c r="N58" s="10"/>
      <c r="O58" s="5"/>
    </row>
    <row r="59" spans="3:17" x14ac:dyDescent="0.4">
      <c r="C59" s="11">
        <f>IF(ISBLANK(D59),C57,C57+1)</f>
        <v>45859</v>
      </c>
      <c r="D59" s="1" t="s">
        <v>5</v>
      </c>
      <c r="E59" s="6" t="s">
        <v>55</v>
      </c>
      <c r="F59" s="7" t="s">
        <v>1</v>
      </c>
      <c r="G59" s="5">
        <v>1696</v>
      </c>
      <c r="H59" s="5">
        <f>G57-G59</f>
        <v>24</v>
      </c>
      <c r="J59" s="27" t="s">
        <v>125</v>
      </c>
      <c r="K59" s="27"/>
      <c r="L59" s="27"/>
      <c r="M59" s="16"/>
      <c r="N59" s="15"/>
      <c r="O59" s="15"/>
    </row>
    <row r="60" spans="3:17" x14ac:dyDescent="0.4">
      <c r="C60" s="11">
        <f t="shared" ref="C60:C68" si="8">IF(ISBLANK(D60),C59,C59+1)</f>
        <v>45859</v>
      </c>
      <c r="E60" s="14" t="s">
        <v>116</v>
      </c>
      <c r="F60" s="8"/>
      <c r="G60" s="9"/>
      <c r="J60" s="27"/>
      <c r="K60" s="27"/>
      <c r="L60" s="27"/>
      <c r="M60" s="16"/>
      <c r="N60" s="15"/>
      <c r="O60" s="15"/>
    </row>
    <row r="61" spans="3:17" x14ac:dyDescent="0.4">
      <c r="C61" s="11">
        <f t="shared" si="8"/>
        <v>45860</v>
      </c>
      <c r="D61" s="1" t="s">
        <v>10</v>
      </c>
      <c r="E61" s="6" t="s">
        <v>56</v>
      </c>
      <c r="F61" s="7" t="s">
        <v>1</v>
      </c>
      <c r="G61" s="5">
        <v>1653</v>
      </c>
      <c r="H61" s="18">
        <f>G59-G61</f>
        <v>43</v>
      </c>
      <c r="J61" s="27"/>
      <c r="K61" s="27"/>
      <c r="L61" s="27"/>
      <c r="M61" s="16"/>
      <c r="N61" s="15"/>
      <c r="O61" s="15"/>
      <c r="Q61" s="19"/>
    </row>
    <row r="62" spans="3:17" ht="15" customHeight="1" x14ac:dyDescent="0.4">
      <c r="C62" s="11">
        <f t="shared" si="8"/>
        <v>45861</v>
      </c>
      <c r="D62" s="1" t="s">
        <v>18</v>
      </c>
      <c r="E62" s="1" t="s">
        <v>17</v>
      </c>
      <c r="J62" s="26" t="s">
        <v>110</v>
      </c>
      <c r="K62" s="26"/>
      <c r="L62" s="26"/>
      <c r="M62" s="16"/>
      <c r="N62" s="15"/>
      <c r="O62" s="15"/>
    </row>
    <row r="63" spans="3:17" ht="15" customHeight="1" x14ac:dyDescent="0.4">
      <c r="C63" s="11">
        <f t="shared" si="8"/>
        <v>45862</v>
      </c>
      <c r="D63" s="1" t="s">
        <v>19</v>
      </c>
      <c r="E63" s="6" t="s">
        <v>57</v>
      </c>
      <c r="F63" s="7" t="s">
        <v>1</v>
      </c>
      <c r="G63" s="5">
        <v>1620</v>
      </c>
      <c r="H63" s="5">
        <f>G61-G63</f>
        <v>33</v>
      </c>
      <c r="J63" s="28" t="s">
        <v>126</v>
      </c>
      <c r="K63" s="28"/>
      <c r="L63" s="28"/>
      <c r="M63" s="16"/>
      <c r="N63" s="15"/>
      <c r="O63" s="15"/>
    </row>
    <row r="64" spans="3:17" ht="15" customHeight="1" x14ac:dyDescent="0.4">
      <c r="C64" s="11">
        <f t="shared" si="8"/>
        <v>45863</v>
      </c>
      <c r="D64" s="1" t="s">
        <v>21</v>
      </c>
      <c r="E64" s="6" t="s">
        <v>58</v>
      </c>
      <c r="F64" s="7" t="s">
        <v>1</v>
      </c>
      <c r="G64" s="5">
        <v>1581</v>
      </c>
      <c r="H64" s="5">
        <f>G63-G64</f>
        <v>39</v>
      </c>
      <c r="J64" s="27" t="s">
        <v>128</v>
      </c>
      <c r="K64" s="27"/>
      <c r="L64" s="27"/>
      <c r="M64" s="16"/>
      <c r="N64" s="15"/>
      <c r="O64" s="15"/>
    </row>
    <row r="65" spans="3:16" ht="15" customHeight="1" x14ac:dyDescent="0.4">
      <c r="C65" s="11">
        <f t="shared" si="8"/>
        <v>45864</v>
      </c>
      <c r="D65" s="1" t="s">
        <v>0</v>
      </c>
      <c r="E65" s="6" t="s">
        <v>59</v>
      </c>
      <c r="F65" s="7" t="s">
        <v>1</v>
      </c>
      <c r="G65" s="5">
        <v>1527</v>
      </c>
      <c r="H65" s="5">
        <f>G64-G65</f>
        <v>54</v>
      </c>
      <c r="J65" s="27"/>
      <c r="K65" s="27"/>
      <c r="L65" s="27"/>
      <c r="M65" s="16"/>
      <c r="N65" s="15"/>
      <c r="O65" s="15"/>
    </row>
    <row r="66" spans="3:16" ht="15" customHeight="1" x14ac:dyDescent="0.4">
      <c r="C66" s="11">
        <f t="shared" si="8"/>
        <v>45865</v>
      </c>
      <c r="D66" s="1" t="s">
        <v>2</v>
      </c>
      <c r="E66" s="6" t="s">
        <v>117</v>
      </c>
      <c r="F66" s="7" t="s">
        <v>8</v>
      </c>
      <c r="G66" s="5">
        <v>1479</v>
      </c>
      <c r="H66" s="5" t="s">
        <v>60</v>
      </c>
      <c r="J66" s="27"/>
      <c r="K66" s="27"/>
      <c r="L66" s="27"/>
      <c r="M66" s="17"/>
      <c r="N66" s="17"/>
      <c r="O66" s="17"/>
    </row>
    <row r="67" spans="3:16" x14ac:dyDescent="0.4">
      <c r="C67" s="11">
        <f t="shared" si="8"/>
        <v>45866</v>
      </c>
      <c r="D67" s="1" t="s">
        <v>5</v>
      </c>
      <c r="E67" s="6" t="s">
        <v>6</v>
      </c>
      <c r="F67" s="7" t="s">
        <v>1</v>
      </c>
      <c r="G67" s="5">
        <v>1448</v>
      </c>
      <c r="H67" s="5" t="s">
        <v>61</v>
      </c>
      <c r="J67" s="26" t="s">
        <v>111</v>
      </c>
      <c r="K67" s="26"/>
      <c r="L67" s="26"/>
      <c r="M67" s="16"/>
      <c r="N67" s="15"/>
      <c r="O67" s="15"/>
    </row>
    <row r="68" spans="3:16" x14ac:dyDescent="0.4">
      <c r="C68" s="11">
        <f t="shared" si="8"/>
        <v>45867</v>
      </c>
      <c r="D68" s="1" t="s">
        <v>10</v>
      </c>
      <c r="E68" s="1" t="s">
        <v>17</v>
      </c>
      <c r="J68" s="26" t="s">
        <v>127</v>
      </c>
      <c r="K68" s="26"/>
      <c r="L68" s="26"/>
      <c r="O68" s="5"/>
      <c r="P68" s="13"/>
    </row>
    <row r="70" spans="3:16" ht="15" customHeight="1" x14ac:dyDescent="0.4">
      <c r="C70" s="22" t="s">
        <v>129</v>
      </c>
      <c r="D70" s="22"/>
      <c r="E70" s="22"/>
      <c r="F70" s="22"/>
      <c r="G70" s="22"/>
      <c r="H70" s="22"/>
      <c r="I70" s="22"/>
      <c r="J70" s="22"/>
      <c r="K70" s="22"/>
      <c r="L70" s="22"/>
    </row>
    <row r="71" spans="3:16" ht="15" customHeight="1" x14ac:dyDescent="0.4">
      <c r="C71" s="17"/>
      <c r="D71" s="17"/>
      <c r="E71" s="17"/>
      <c r="F71" s="17"/>
      <c r="G71" s="17"/>
      <c r="H71" s="17"/>
      <c r="K71" s="20"/>
      <c r="L71" s="20"/>
    </row>
    <row r="72" spans="3:16" x14ac:dyDescent="0.4">
      <c r="J72" s="21"/>
      <c r="K72" s="21"/>
      <c r="L72" s="21"/>
    </row>
  </sheetData>
  <mergeCells count="19">
    <mergeCell ref="J64:L66"/>
    <mergeCell ref="J68:L68"/>
    <mergeCell ref="J67:L67"/>
    <mergeCell ref="C70:L70"/>
    <mergeCell ref="C24:E24"/>
    <mergeCell ref="C6:E6"/>
    <mergeCell ref="C4:O4"/>
    <mergeCell ref="C50:E50"/>
    <mergeCell ref="C58:E58"/>
    <mergeCell ref="J6:L6"/>
    <mergeCell ref="J10:L10"/>
    <mergeCell ref="J12:L12"/>
    <mergeCell ref="J7:O7"/>
    <mergeCell ref="J58:L58"/>
    <mergeCell ref="J34:L34"/>
    <mergeCell ref="J50:L50"/>
    <mergeCell ref="J59:L61"/>
    <mergeCell ref="J62:L62"/>
    <mergeCell ref="J63:L63"/>
  </mergeCells>
  <phoneticPr fontId="6" type="noConversion"/>
  <conditionalFormatting sqref="B15:B23">
    <cfRule type="expression" dxfId="9" priority="19">
      <formula>B15=B14</formula>
    </cfRule>
  </conditionalFormatting>
  <conditionalFormatting sqref="C8:C10 J11 C12:C23 J13:J23 J26:J33 J35:J49 C51:C54 J51:J56 C56:C57">
    <cfRule type="expression" dxfId="8" priority="18">
      <formula>C8=C7</formula>
    </cfRule>
  </conditionalFormatting>
  <conditionalFormatting sqref="C11 J25 J57">
    <cfRule type="expression" dxfId="7" priority="14">
      <formula>C11=C9</formula>
    </cfRule>
  </conditionalFormatting>
  <conditionalFormatting sqref="C26:C49">
    <cfRule type="expression" dxfId="6" priority="17">
      <formula>C26=C25</formula>
    </cfRule>
  </conditionalFormatting>
  <conditionalFormatting sqref="C55 J58">
    <cfRule type="expression" dxfId="5" priority="33">
      <formula>C55=#REF!</formula>
    </cfRule>
  </conditionalFormatting>
  <conditionalFormatting sqref="C59:C68">
    <cfRule type="expression" dxfId="4" priority="13">
      <formula>C59=C58</formula>
    </cfRule>
  </conditionalFormatting>
  <conditionalFormatting sqref="J8">
    <cfRule type="expression" dxfId="3" priority="12">
      <formula>J8=#REF!</formula>
    </cfRule>
  </conditionalFormatting>
  <conditionalFormatting sqref="J9">
    <cfRule type="expression" dxfId="2" priority="11">
      <formula>J9=J8</formula>
    </cfRule>
  </conditionalFormatting>
  <conditionalFormatting sqref="J62">
    <cfRule type="expression" dxfId="1" priority="2">
      <formula>J62=#REF!</formula>
    </cfRule>
  </conditionalFormatting>
  <conditionalFormatting sqref="J67:J68">
    <cfRule type="expression" dxfId="0" priority="1">
      <formula>J67=#REF!</formula>
    </cfRule>
  </conditionalFormatting>
  <pageMargins left="0.51181102362204722" right="0.51181102362204722" top="0.74803149606299213" bottom="0.74803149606299213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Gábriš Peter</dc:creator>
  <cp:lastModifiedBy>Stefan Barany</cp:lastModifiedBy>
  <cp:lastPrinted>2023-07-25T09:47:24Z</cp:lastPrinted>
  <dcterms:created xsi:type="dcterms:W3CDTF">2023-07-12T11:46:19Z</dcterms:created>
  <dcterms:modified xsi:type="dcterms:W3CDTF">2024-10-11T06:34:37Z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2023-07-12T11:46:19Z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04207282-f1fb-4ce0-ae06-88526005b216</vt:lpwstr>
  </property>
  <property fmtid="{D5CDD505-2E9C-101B-9397-08002B2CF9AE}" pid="8" name="MSIP_Label_2e585759-362d-4185-bb50-fc81b58bf15d_ContentBits">
    <vt:lpwstr>0</vt:lpwstr>
  </property>
</Properties>
</file>